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arning\OSMD\Собрание 2017\Проекты документов\"/>
    </mc:Choice>
  </mc:AlternateContent>
  <bookViews>
    <workbookView xWindow="0" yWindow="0" windowWidth="17820" windowHeight="10410"/>
  </bookViews>
  <sheets>
    <sheet name="ОСББ Яскравий-2" sheetId="4" r:id="rId1"/>
  </sheets>
  <calcPr calcId="152511" refMode="R1C1"/>
</workbook>
</file>

<file path=xl/calcChain.xml><?xml version="1.0" encoding="utf-8"?>
<calcChain xmlns="http://schemas.openxmlformats.org/spreadsheetml/2006/main">
  <c r="E38" i="4" l="1"/>
  <c r="G15" i="4" l="1"/>
  <c r="G14" i="4"/>
  <c r="G16" i="4" l="1"/>
  <c r="G12" i="4"/>
  <c r="F43" i="4"/>
  <c r="F42" i="4"/>
  <c r="F41" i="4"/>
  <c r="G21" i="4"/>
  <c r="G10" i="4"/>
  <c r="E9" i="4"/>
  <c r="D9" i="4"/>
  <c r="G9" i="4" s="1"/>
  <c r="G8" i="4"/>
  <c r="G7" i="4"/>
  <c r="E6" i="4"/>
  <c r="E50" i="4" s="1"/>
  <c r="F50" i="4" s="1"/>
  <c r="F46" i="4" l="1"/>
  <c r="E49" i="4"/>
  <c r="F49" i="4" s="1"/>
  <c r="E7" i="4"/>
  <c r="G39" i="4"/>
  <c r="G47" i="4" l="1"/>
  <c r="F51" i="4"/>
  <c r="G19" i="4"/>
  <c r="G6" i="4" l="1"/>
  <c r="G4" i="4" l="1"/>
  <c r="G3" i="4" s="1"/>
  <c r="F6" i="4"/>
  <c r="G11" i="4"/>
</calcChain>
</file>

<file path=xl/sharedStrings.xml><?xml version="1.0" encoding="utf-8"?>
<sst xmlns="http://schemas.openxmlformats.org/spreadsheetml/2006/main" count="99" uniqueCount="78">
  <si>
    <t>Житлові приміщення (утримання будинку)</t>
  </si>
  <si>
    <t>з кв.м.</t>
  </si>
  <si>
    <t>Житлові приміщення (охорона)</t>
  </si>
  <si>
    <t>з квартири</t>
  </si>
  <si>
    <t>Комерційні приміщення (утримання будинку)</t>
  </si>
  <si>
    <t>Комерційні приміщення (охорона)</t>
  </si>
  <si>
    <t>з приміщення</t>
  </si>
  <si>
    <t>Плата провайдерів</t>
  </si>
  <si>
    <t>Витрати включають оплату послуг, праці найманих працівників, ресурсів та матеріалів, необхідних для забезпечення надійного і безперервного постачання ресурсів співвласникам як їх споживачам, забезпечення функціонування інженерних мереж, безпеки, підтримання задовільного санітарного стану місць загального користування та прибудинкової території, діяльності ОСББ та його органів управління.
При підготовці кошторису у розрахунках використано очікувані суми, що ґрунтуються на попередніх оцінках, розрахунках, переговорах, порівнянні з аналогами, оголошених намірів постачальників щодо перегляду тарифів тощо. Проте через відсутність власного історичного досвіду окремі статті витрат неможливо оцінити з достатньою точністю. З огляду на це та враховуючи можливі зміни ринкової кон'юнктури, особливості надання певних послуг, спричинені сезонністю, періодичністю та іншими подіями, які неможливо передбачити, для окремих статей витрат визначено граничні суми (ліміти), витрати в межах яких є припустимими.</t>
  </si>
  <si>
    <t>Послуги</t>
  </si>
  <si>
    <t>2 поста</t>
  </si>
  <si>
    <t>Обслуговування ІТП, систем ХВП та ГВП</t>
  </si>
  <si>
    <t>Прибирання МЗК та прибудинкової території</t>
  </si>
  <si>
    <t>Технічне обслуговування ліфтів</t>
  </si>
  <si>
    <t>Обслуговування протипожежної сигналізації</t>
  </si>
  <si>
    <t>Вивезення побутових відходів</t>
  </si>
  <si>
    <t>Ведення бухгалтерського обліку</t>
  </si>
  <si>
    <t>Банківські послуги</t>
  </si>
  <si>
    <t>-</t>
  </si>
  <si>
    <t>Електроенергія</t>
  </si>
  <si>
    <t>кВт</t>
  </si>
  <si>
    <t>Освітлювальні прилади</t>
  </si>
  <si>
    <t>штука</t>
  </si>
  <si>
    <t>Водопостачання та водовідведення</t>
  </si>
  <si>
    <t>м.куб.</t>
  </si>
  <si>
    <t>Інвентар, миючі засоби, канцтовари тощо</t>
  </si>
  <si>
    <t>Ремонтний фонд</t>
  </si>
  <si>
    <t>м.кв.</t>
  </si>
  <si>
    <t>Резервний фонд</t>
  </si>
  <si>
    <t>Озеленення прибудинкової території та прибирання снігу</t>
  </si>
  <si>
    <t>Винагорода голови правління</t>
  </si>
  <si>
    <t>Нежитлові приміщення (комори)</t>
  </si>
  <si>
    <t>Тип приміщення</t>
  </si>
  <si>
    <t>1 Сантехнік + 1 Електрик.</t>
  </si>
  <si>
    <t>Юридичний супровід</t>
  </si>
  <si>
    <t>Мобільний зв'язок</t>
  </si>
  <si>
    <t>Внесок 4.40 грн/м.кв. + 70 грн. на послуги охорони та консьєржів</t>
  </si>
  <si>
    <t>Охорона/Консьєрж</t>
  </si>
  <si>
    <t>Послуга</t>
  </si>
  <si>
    <t>з провайдера</t>
  </si>
  <si>
    <t>з ліфта</t>
  </si>
  <si>
    <t>Внески :</t>
  </si>
  <si>
    <t>Інші доходи :</t>
  </si>
  <si>
    <t>Ресурси та матеріали :</t>
  </si>
  <si>
    <t>Фонди :</t>
  </si>
  <si>
    <t xml:space="preserve">         ДОХОДИ : (ГРН.)</t>
  </si>
  <si>
    <t xml:space="preserve">         ВИТРАТИ : (ГРН.)</t>
  </si>
  <si>
    <t>Витрати на проведення загальних зборів та інші послуги, в т.ч. поштові.</t>
  </si>
  <si>
    <t>Примітки</t>
  </si>
  <si>
    <t>Сума (план)</t>
  </si>
  <si>
    <t>База</t>
  </si>
  <si>
    <t>Кількість</t>
  </si>
  <si>
    <t>Площа</t>
  </si>
  <si>
    <t>Тариф</t>
  </si>
  <si>
    <t>Сума</t>
  </si>
  <si>
    <t>База розрахунку</t>
  </si>
  <si>
    <t>Одиниця виміру</t>
  </si>
  <si>
    <t>Обсяг</t>
  </si>
  <si>
    <t>Тариф/Ціна</t>
  </si>
  <si>
    <t xml:space="preserve">Підтримка сайту </t>
  </si>
  <si>
    <t>Керуючий справами ОСББ</t>
  </si>
  <si>
    <t>Сума(ліміт)</t>
  </si>
  <si>
    <t>Сума ліміт</t>
  </si>
  <si>
    <t xml:space="preserve">  8000 грн.</t>
  </si>
  <si>
    <t xml:space="preserve">  3000 грн.</t>
  </si>
  <si>
    <t xml:space="preserve">  6000 грн.</t>
  </si>
  <si>
    <t xml:space="preserve">  30 000 грн.</t>
  </si>
  <si>
    <t>Розміщення інформації у ліфтах</t>
  </si>
  <si>
    <t xml:space="preserve"> 1 Сантехнік + 1 Електрик</t>
  </si>
  <si>
    <t xml:space="preserve"> 2 Прибиральниці + 1 Двірник</t>
  </si>
  <si>
    <t xml:space="preserve"> на платформі idom.ua</t>
  </si>
  <si>
    <t xml:space="preserve"> обслуговування банківського рахунку</t>
  </si>
  <si>
    <t xml:space="preserve"> два телефона</t>
  </si>
  <si>
    <t xml:space="preserve"> до відрахування податків</t>
  </si>
  <si>
    <t>Всього:</t>
  </si>
  <si>
    <t>Додаток №1 до Протоколу №4 від 06.03.2017. Проект кошторису ОСББ "Яскравий-2" для затвердження на Загальних зборах.</t>
  </si>
  <si>
    <t>Надання усіх послуг здійснюється на засадах аутсорсингу.
До здійснення безпосереднім управлінням будинком ОСББ залучає керуючого. Керуючий бере участь у пошуці постачальників послуг, забезпечує залучення необхідного персоналу, контролює надання послуг та їхню якість.</t>
  </si>
  <si>
    <t xml:space="preserve"> За актами виконаних робіт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</si>
</sst>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0"/>
      <color rgb="FF000000"/>
      <name val="Arial"/>
    </font>
    <font>
      <sz val="10"/>
      <name val="Arial"/>
      <family val="2"/>
      <charset val="204"/>
    </font>
    <font>
      <b/>
      <i/>
      <sz val="10"/>
      <name val="Arial"/>
      <family val="2"/>
      <charset val="204"/>
    </font>
    <font>
      <b/>
      <sz val="10"/>
      <name val="Arial"/>
      <family val="2"/>
      <charset val="204"/>
    </font>
    <font>
      <b/>
      <i/>
      <sz val="16"/>
      <name val="Arial"/>
      <family val="2"/>
      <charset val="204"/>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81">
    <border>
      <left/>
      <right/>
      <top/>
      <bottom/>
      <diagonal/>
    </border>
    <border>
      <left/>
      <right/>
      <top style="thin">
        <color rgb="FFFFFFFF"/>
      </top>
      <bottom style="thin">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FFFFFF"/>
      </right>
      <top style="thin">
        <color rgb="FFFFFFFF"/>
      </top>
      <bottom style="dashed">
        <color rgb="FF000000"/>
      </bottom>
      <diagonal/>
    </border>
    <border>
      <left style="medium">
        <color indexed="64"/>
      </left>
      <right/>
      <top style="thin">
        <color rgb="FFFFFFFF"/>
      </top>
      <bottom style="thin">
        <color rgb="FFFFFFFF"/>
      </bottom>
      <diagonal/>
    </border>
    <border>
      <left style="medium">
        <color indexed="64"/>
      </left>
      <right style="thin">
        <color rgb="FFFFFFFF"/>
      </right>
      <top style="thin">
        <color rgb="FFFFFFFF"/>
      </top>
      <bottom style="thin">
        <color rgb="FFFFFFFF"/>
      </bottom>
      <diagonal/>
    </border>
    <border>
      <left style="medium">
        <color indexed="64"/>
      </left>
      <right/>
      <top style="thin">
        <color rgb="FFFFFFFF"/>
      </top>
      <bottom style="medium">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medium">
        <color indexed="64"/>
      </bottom>
      <diagonal/>
    </border>
    <border>
      <left style="thin">
        <color rgb="FFFFFFFF"/>
      </left>
      <right style="medium">
        <color indexed="64"/>
      </right>
      <top/>
      <bottom/>
      <diagonal/>
    </border>
    <border>
      <left style="thin">
        <color rgb="FFFFFFFF"/>
      </left>
      <right/>
      <top/>
      <bottom/>
      <diagonal/>
    </border>
    <border>
      <left style="thin">
        <color rgb="FFFFFFFF"/>
      </left>
      <right style="medium">
        <color indexed="64"/>
      </right>
      <top style="thin">
        <color rgb="FF000000"/>
      </top>
      <bottom style="hair">
        <color indexed="64"/>
      </bottom>
      <diagonal/>
    </border>
    <border>
      <left style="thin">
        <color rgb="FFFFFFFF"/>
      </left>
      <right style="thin">
        <color rgb="FFFFFFFF"/>
      </right>
      <top style="thin">
        <color rgb="FF000000"/>
      </top>
      <bottom style="hair">
        <color indexed="64"/>
      </bottom>
      <diagonal/>
    </border>
    <border>
      <left style="medium">
        <color indexed="64"/>
      </left>
      <right style="hair">
        <color indexed="64"/>
      </right>
      <top style="thin">
        <color rgb="FFFFFFFF"/>
      </top>
      <bottom style="thin">
        <color rgb="FFFFFFFF"/>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rgb="FFFFFFFF"/>
      </left>
      <right style="thin">
        <color rgb="FFFFFFFF"/>
      </right>
      <top style="hair">
        <color indexed="64"/>
      </top>
      <bottom style="medium">
        <color indexed="64"/>
      </bottom>
      <diagonal/>
    </border>
    <border>
      <left style="hair">
        <color indexed="64"/>
      </left>
      <right style="medium">
        <color indexed="64"/>
      </right>
      <top style="hair">
        <color indexed="64"/>
      </top>
      <bottom/>
      <diagonal/>
    </border>
    <border>
      <left style="thin">
        <color rgb="FFFFFFFF"/>
      </left>
      <right style="medium">
        <color indexed="64"/>
      </right>
      <top style="hair">
        <color indexed="64"/>
      </top>
      <bottom style="medium">
        <color indexed="64"/>
      </bottom>
      <diagonal/>
    </border>
    <border>
      <left style="dotted">
        <color theme="0"/>
      </left>
      <right style="medium">
        <color indexed="64"/>
      </right>
      <top style="medium">
        <color indexed="64"/>
      </top>
      <bottom style="thin">
        <color rgb="FF000000"/>
      </bottom>
      <diagonal/>
    </border>
    <border>
      <left style="medium">
        <color theme="1"/>
      </left>
      <right style="thin">
        <color rgb="FFFFFFFF"/>
      </right>
      <top style="medium">
        <color theme="1"/>
      </top>
      <bottom style="thin">
        <color rgb="FF000000"/>
      </bottom>
      <diagonal/>
    </border>
    <border>
      <left style="thin">
        <color rgb="FFFFFFFF"/>
      </left>
      <right style="thin">
        <color rgb="FFFFFFFF"/>
      </right>
      <top style="medium">
        <color theme="1"/>
      </top>
      <bottom style="thin">
        <color rgb="FF000000"/>
      </bottom>
      <diagonal/>
    </border>
    <border>
      <left style="thin">
        <color rgb="FFFFFFFF"/>
      </left>
      <right style="medium">
        <color theme="1"/>
      </right>
      <top style="medium">
        <color theme="1"/>
      </top>
      <bottom style="thin">
        <color rgb="FF000000"/>
      </bottom>
      <diagonal/>
    </border>
    <border>
      <left style="medium">
        <color theme="1"/>
      </left>
      <right/>
      <top style="thin">
        <color rgb="FFFFFFFF"/>
      </top>
      <bottom style="thin">
        <color rgb="FFFFFFFF"/>
      </bottom>
      <diagonal/>
    </border>
    <border>
      <left/>
      <right style="medium">
        <color theme="1"/>
      </right>
      <top style="thin">
        <color rgb="FFFFFFFF"/>
      </top>
      <bottom style="thin">
        <color rgb="FFFFFFFF"/>
      </bottom>
      <diagonal/>
    </border>
    <border>
      <left style="medium">
        <color theme="1"/>
      </left>
      <right style="thin">
        <color rgb="FFFFFFFF"/>
      </right>
      <top style="thin">
        <color rgb="FFFFFFFF"/>
      </top>
      <bottom style="thin">
        <color rgb="FFFFFFFF"/>
      </bottom>
      <diagonal/>
    </border>
    <border>
      <left/>
      <right style="medium">
        <color theme="1"/>
      </right>
      <top/>
      <bottom/>
      <diagonal/>
    </border>
    <border>
      <left style="thin">
        <color rgb="FFFFFFFF"/>
      </left>
      <right style="medium">
        <color theme="1"/>
      </right>
      <top/>
      <bottom/>
      <diagonal/>
    </border>
    <border>
      <left style="medium">
        <color theme="1"/>
      </left>
      <right/>
      <top style="thin">
        <color rgb="FFFFFFFF"/>
      </top>
      <bottom/>
      <diagonal/>
    </border>
    <border>
      <left style="medium">
        <color theme="1"/>
      </left>
      <right/>
      <top style="dotted">
        <color theme="0"/>
      </top>
      <bottom style="medium">
        <color theme="1"/>
      </bottom>
      <diagonal/>
    </border>
    <border>
      <left style="dotted">
        <color theme="0"/>
      </left>
      <right/>
      <top/>
      <bottom style="medium">
        <color theme="1"/>
      </bottom>
      <diagonal/>
    </border>
    <border>
      <left style="dotted">
        <color theme="0"/>
      </left>
      <right style="dotted">
        <color theme="0"/>
      </right>
      <top/>
      <bottom style="medium">
        <color theme="1"/>
      </bottom>
      <diagonal/>
    </border>
    <border>
      <left style="hair">
        <color indexed="64"/>
      </left>
      <right style="hair">
        <color indexed="64"/>
      </right>
      <top style="hair">
        <color theme="1"/>
      </top>
      <bottom style="hair">
        <color indexed="64"/>
      </bottom>
      <diagonal/>
    </border>
    <border>
      <left style="hair">
        <color indexed="64"/>
      </left>
      <right style="hair">
        <color indexed="64"/>
      </right>
      <top style="hair">
        <color theme="1"/>
      </top>
      <bottom/>
      <diagonal/>
    </border>
    <border>
      <left style="thin">
        <color rgb="FFFFFFFF"/>
      </left>
      <right style="medium">
        <color theme="1"/>
      </right>
      <top style="thin">
        <color rgb="FFFFFFFF"/>
      </top>
      <bottom/>
      <diagonal/>
    </border>
    <border>
      <left/>
      <right/>
      <top style="hair">
        <color theme="1"/>
      </top>
      <bottom style="hair">
        <color theme="1"/>
      </bottom>
      <diagonal/>
    </border>
    <border>
      <left/>
      <right style="medium">
        <color theme="1"/>
      </right>
      <top style="hair">
        <color theme="1"/>
      </top>
      <bottom style="hair">
        <color theme="1"/>
      </bottom>
      <diagonal/>
    </border>
    <border>
      <left style="hair">
        <color theme="1"/>
      </left>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style="hair">
        <color theme="1"/>
      </left>
      <right/>
      <top/>
      <bottom/>
      <diagonal/>
    </border>
    <border>
      <left/>
      <right style="hair">
        <color theme="1"/>
      </right>
      <top/>
      <bottom/>
      <diagonal/>
    </border>
    <border>
      <left/>
      <right style="hair">
        <color theme="1"/>
      </right>
      <top style="hair">
        <color theme="1"/>
      </top>
      <bottom style="hair">
        <color theme="1"/>
      </bottom>
      <diagonal/>
    </border>
    <border>
      <left style="hair">
        <color theme="1"/>
      </left>
      <right style="hair">
        <color theme="1"/>
      </right>
      <top/>
      <bottom/>
      <diagonal/>
    </border>
    <border>
      <left style="hair">
        <color theme="1"/>
      </left>
      <right style="hair">
        <color theme="1"/>
      </right>
      <top style="hair">
        <color theme="1"/>
      </top>
      <bottom/>
      <diagonal/>
    </border>
    <border>
      <left/>
      <right style="hair">
        <color theme="1"/>
      </right>
      <top style="hair">
        <color theme="1"/>
      </top>
      <bottom/>
      <diagonal/>
    </border>
    <border>
      <left style="thin">
        <color rgb="FFFFFFFF"/>
      </left>
      <right style="thin">
        <color rgb="FFFFFFFF"/>
      </right>
      <top style="hair">
        <color theme="1"/>
      </top>
      <bottom style="hair">
        <color theme="1"/>
      </bottom>
      <diagonal/>
    </border>
    <border>
      <left style="medium">
        <color theme="1"/>
      </left>
      <right style="hair">
        <color theme="1"/>
      </right>
      <top style="thin">
        <color rgb="FFFFFFFF"/>
      </top>
      <bottom style="dotted">
        <color theme="0"/>
      </bottom>
      <diagonal/>
    </border>
    <border>
      <left style="medium">
        <color theme="1"/>
      </left>
      <right style="hair">
        <color theme="1"/>
      </right>
      <top style="thin">
        <color rgb="FFFFFFFF"/>
      </top>
      <bottom style="thin">
        <color rgb="FFFFFFFF"/>
      </bottom>
      <diagonal/>
    </border>
    <border>
      <left style="thin">
        <color rgb="FFFFFFFF"/>
      </left>
      <right style="thin">
        <color rgb="FFFFFFFF"/>
      </right>
      <top/>
      <bottom style="hair">
        <color theme="1"/>
      </bottom>
      <diagonal/>
    </border>
    <border>
      <left style="hair">
        <color theme="0"/>
      </left>
      <right style="thin">
        <color rgb="FFFFFFFF"/>
      </right>
      <top style="medium">
        <color indexed="64"/>
      </top>
      <bottom style="medium">
        <color theme="1"/>
      </bottom>
      <diagonal/>
    </border>
    <border>
      <left style="hair">
        <color theme="0"/>
      </left>
      <right/>
      <top/>
      <bottom style="medium">
        <color indexed="64"/>
      </bottom>
      <diagonal/>
    </border>
    <border>
      <left style="hair">
        <color theme="1"/>
      </left>
      <right/>
      <top style="hair">
        <color indexed="64"/>
      </top>
      <bottom style="hair">
        <color theme="1"/>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medium">
        <color indexed="64"/>
      </left>
      <right/>
      <top style="thin">
        <color rgb="FFFFFFFF"/>
      </top>
      <bottom/>
      <diagonal/>
    </border>
    <border>
      <left/>
      <right style="medium">
        <color indexed="64"/>
      </right>
      <top style="hair">
        <color indexed="64"/>
      </top>
      <bottom/>
      <diagonal/>
    </border>
    <border>
      <left style="thin">
        <color rgb="FFFFFFFF"/>
      </left>
      <right style="thin">
        <color rgb="FFFFFFFF"/>
      </right>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hair">
        <color theme="1"/>
      </bottom>
      <diagonal/>
    </border>
    <border>
      <left/>
      <right/>
      <top style="hair">
        <color theme="1"/>
      </top>
      <bottom style="hair">
        <color indexed="64"/>
      </bottom>
      <diagonal/>
    </border>
    <border>
      <left style="hair">
        <color theme="0"/>
      </left>
      <right style="thin">
        <color rgb="FFFFFFFF"/>
      </right>
      <top/>
      <bottom style="hair">
        <color theme="1"/>
      </bottom>
      <diagonal/>
    </border>
    <border>
      <left/>
      <right style="hair">
        <color indexed="64"/>
      </right>
      <top style="hair">
        <color theme="1"/>
      </top>
      <bottom style="hair">
        <color indexed="64"/>
      </bottom>
      <diagonal/>
    </border>
    <border>
      <left style="medium">
        <color theme="1"/>
      </left>
      <right/>
      <top/>
      <bottom/>
      <diagonal/>
    </border>
    <border>
      <left style="hair">
        <color theme="1"/>
      </left>
      <right style="medium">
        <color theme="1"/>
      </right>
      <top style="hair">
        <color theme="1"/>
      </top>
      <bottom style="hair">
        <color indexed="64"/>
      </bottom>
      <diagonal/>
    </border>
    <border>
      <left style="hair">
        <color indexed="64"/>
      </left>
      <right/>
      <top style="hair">
        <color theme="1"/>
      </top>
      <bottom style="hair">
        <color indexed="64"/>
      </bottom>
      <diagonal/>
    </border>
    <border>
      <left style="hair">
        <color theme="1"/>
      </left>
      <right style="medium">
        <color theme="1"/>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dotted">
        <color theme="0"/>
      </left>
      <right style="medium">
        <color theme="1"/>
      </right>
      <top/>
      <bottom style="medium">
        <color theme="1"/>
      </bottom>
      <diagonal/>
    </border>
  </borders>
  <cellStyleXfs count="1">
    <xf numFmtId="0" fontId="0" fillId="0" borderId="0"/>
  </cellStyleXfs>
  <cellXfs count="155">
    <xf numFmtId="0" fontId="0" fillId="0" borderId="0" xfId="0" applyFont="1" applyAlignment="1"/>
    <xf numFmtId="0" fontId="1" fillId="0" borderId="22" xfId="0" applyFont="1" applyBorder="1" applyAlignment="1"/>
    <xf numFmtId="0" fontId="1" fillId="0" borderId="20" xfId="0" applyFont="1" applyBorder="1" applyAlignment="1"/>
    <xf numFmtId="0" fontId="1" fillId="0" borderId="20" xfId="0" applyFont="1" applyBorder="1" applyAlignment="1">
      <alignment horizontal="center"/>
    </xf>
    <xf numFmtId="0" fontId="1" fillId="0" borderId="42" xfId="0" applyFont="1" applyBorder="1" applyAlignment="1"/>
    <xf numFmtId="0" fontId="1" fillId="0" borderId="46" xfId="0" applyFont="1" applyBorder="1" applyAlignment="1">
      <alignment horizontal="center" vertical="center"/>
    </xf>
    <xf numFmtId="4" fontId="2" fillId="0" borderId="48" xfId="0" applyNumberFormat="1" applyFont="1" applyBorder="1" applyAlignment="1">
      <alignment horizontal="center" vertical="center"/>
    </xf>
    <xf numFmtId="0" fontId="1" fillId="0" borderId="56" xfId="0" applyFont="1" applyBorder="1" applyAlignment="1">
      <alignment vertical="center"/>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72" xfId="0" applyFont="1" applyBorder="1" applyAlignment="1">
      <alignment vertical="center"/>
    </xf>
    <xf numFmtId="0" fontId="1" fillId="0" borderId="45" xfId="0" applyFont="1" applyBorder="1" applyAlignment="1">
      <alignment vertical="center"/>
    </xf>
    <xf numFmtId="0" fontId="1" fillId="0" borderId="77" xfId="0" applyFont="1" applyBorder="1" applyAlignment="1">
      <alignment vertical="center"/>
    </xf>
    <xf numFmtId="0" fontId="1" fillId="0" borderId="47" xfId="0" applyFont="1" applyBorder="1" applyAlignment="1">
      <alignment horizontal="left" vertical="center"/>
    </xf>
    <xf numFmtId="0" fontId="1" fillId="0" borderId="47" xfId="0" applyFont="1" applyBorder="1" applyAlignment="1">
      <alignment vertical="center"/>
    </xf>
    <xf numFmtId="0" fontId="1" fillId="0" borderId="51" xfId="0" applyFont="1" applyBorder="1" applyAlignment="1">
      <alignment vertical="center"/>
    </xf>
    <xf numFmtId="0" fontId="1" fillId="0" borderId="49" xfId="0" applyFont="1" applyBorder="1" applyAlignment="1">
      <alignment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1" fillId="0" borderId="63" xfId="0" applyFont="1" applyBorder="1" applyAlignment="1">
      <alignment vertical="center"/>
    </xf>
    <xf numFmtId="0" fontId="1" fillId="0" borderId="49" xfId="0" applyFont="1" applyBorder="1" applyAlignment="1">
      <alignment horizontal="left" vertical="center"/>
    </xf>
    <xf numFmtId="0" fontId="1" fillId="3" borderId="47" xfId="0" applyFont="1" applyFill="1" applyBorder="1" applyAlignment="1">
      <alignment horizontal="left" vertical="center" wrapText="1"/>
    </xf>
    <xf numFmtId="0" fontId="2" fillId="0" borderId="49" xfId="0" applyFont="1" applyBorder="1" applyAlignment="1">
      <alignment horizontal="center" vertical="center"/>
    </xf>
    <xf numFmtId="0" fontId="2" fillId="0" borderId="50" xfId="0" applyFont="1" applyBorder="1" applyAlignment="1">
      <alignment vertical="center"/>
    </xf>
    <xf numFmtId="0" fontId="1" fillId="0" borderId="19" xfId="0" applyFont="1" applyBorder="1" applyAlignment="1"/>
    <xf numFmtId="0" fontId="1" fillId="0" borderId="62" xfId="0" applyFont="1" applyBorder="1" applyAlignment="1"/>
    <xf numFmtId="0" fontId="3" fillId="0" borderId="62" xfId="0" applyFont="1" applyBorder="1" applyAlignment="1"/>
    <xf numFmtId="0" fontId="1" fillId="0" borderId="0" xfId="0" applyFont="1" applyAlignme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vertical="center"/>
    </xf>
    <xf numFmtId="0" fontId="1" fillId="0" borderId="5" xfId="0" applyFont="1" applyBorder="1" applyAlignment="1">
      <alignment vertical="center"/>
    </xf>
    <xf numFmtId="4" fontId="3" fillId="0" borderId="29" xfId="0" applyNumberFormat="1"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1" fillId="0" borderId="17" xfId="0" applyFont="1" applyBorder="1" applyAlignment="1">
      <alignment horizontal="center" vertical="center"/>
    </xf>
    <xf numFmtId="4" fontId="3" fillId="2" borderId="16" xfId="0" applyNumberFormat="1" applyFont="1" applyFill="1" applyBorder="1" applyAlignment="1">
      <alignment horizontal="right" vertical="center"/>
    </xf>
    <xf numFmtId="4" fontId="1" fillId="0" borderId="0" xfId="0" applyNumberFormat="1" applyFont="1" applyAlignment="1"/>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xf numFmtId="3" fontId="1" fillId="0" borderId="20" xfId="0" applyNumberFormat="1" applyFont="1" applyBorder="1" applyAlignment="1"/>
    <xf numFmtId="4" fontId="1" fillId="0" borderId="20" xfId="0" applyNumberFormat="1" applyFont="1" applyBorder="1" applyAlignment="1"/>
    <xf numFmtId="4" fontId="1" fillId="0" borderId="20" xfId="0" applyNumberFormat="1" applyFont="1" applyBorder="1"/>
    <xf numFmtId="4" fontId="1" fillId="0" borderId="24" xfId="0" applyNumberFormat="1" applyFont="1" applyBorder="1"/>
    <xf numFmtId="0" fontId="1" fillId="0" borderId="21" xfId="0" applyFont="1" applyBorder="1" applyAlignment="1"/>
    <xf numFmtId="0" fontId="1" fillId="0" borderId="23" xfId="0" applyFont="1" applyBorder="1" applyAlignment="1"/>
    <xf numFmtId="3" fontId="1" fillId="0" borderId="23" xfId="0" applyNumberFormat="1" applyFont="1" applyBorder="1" applyAlignment="1"/>
    <xf numFmtId="4" fontId="1" fillId="0" borderId="23" xfId="0" applyNumberFormat="1" applyFont="1" applyBorder="1" applyAlignment="1"/>
    <xf numFmtId="4" fontId="1" fillId="0" borderId="25" xfId="0" applyNumberFormat="1" applyFont="1" applyBorder="1"/>
    <xf numFmtId="0" fontId="1" fillId="0" borderId="8" xfId="0" applyFont="1" applyBorder="1" applyAlignment="1"/>
    <xf numFmtId="0" fontId="1" fillId="0" borderId="69" xfId="0" applyFont="1" applyBorder="1" applyAlignment="1"/>
    <xf numFmtId="4" fontId="1" fillId="0" borderId="70" xfId="0" applyNumberFormat="1" applyFont="1" applyBorder="1"/>
    <xf numFmtId="0" fontId="3" fillId="0" borderId="9" xfId="0" applyFont="1" applyBorder="1" applyAlignment="1">
      <alignment vertical="center"/>
    </xf>
    <xf numFmtId="0" fontId="3" fillId="0" borderId="12" xfId="0" applyFont="1" applyBorder="1" applyAlignment="1">
      <alignment horizontal="left" vertical="center"/>
    </xf>
    <xf numFmtId="3" fontId="1" fillId="0" borderId="12" xfId="0" applyNumberFormat="1" applyFont="1" applyBorder="1"/>
    <xf numFmtId="0" fontId="1" fillId="0" borderId="12" xfId="0" applyFont="1" applyBorder="1" applyAlignment="1"/>
    <xf numFmtId="0" fontId="1" fillId="0" borderId="68" xfId="0" applyFont="1" applyBorder="1"/>
    <xf numFmtId="4" fontId="3" fillId="0" borderId="14" xfId="0" applyNumberFormat="1" applyFont="1" applyBorder="1" applyAlignment="1">
      <alignment vertical="center"/>
    </xf>
    <xf numFmtId="0" fontId="3" fillId="0" borderId="8" xfId="0" applyFont="1" applyBorder="1" applyAlignment="1"/>
    <xf numFmtId="0" fontId="3" fillId="0" borderId="22" xfId="0" applyFont="1" applyBorder="1" applyAlignment="1"/>
    <xf numFmtId="0" fontId="1" fillId="0" borderId="22" xfId="0" applyFont="1" applyBorder="1" applyAlignment="1">
      <alignment horizontal="center"/>
    </xf>
    <xf numFmtId="0" fontId="1" fillId="0" borderId="21" xfId="0" applyFont="1" applyBorder="1" applyAlignment="1">
      <alignment horizontal="center"/>
    </xf>
    <xf numFmtId="0" fontId="1" fillId="0" borderId="27" xfId="0" applyFont="1" applyBorder="1" applyAlignment="1">
      <alignment horizontal="center"/>
    </xf>
    <xf numFmtId="0" fontId="1" fillId="0" borderId="43" xfId="0" applyFont="1" applyBorder="1" applyAlignment="1"/>
    <xf numFmtId="3" fontId="1" fillId="0" borderId="21" xfId="0" applyNumberFormat="1" applyFont="1" applyBorder="1" applyAlignment="1"/>
    <xf numFmtId="4" fontId="1" fillId="0" borderId="20" xfId="0" applyNumberFormat="1" applyFont="1" applyBorder="1" applyAlignment="1">
      <alignment horizontal="center"/>
    </xf>
    <xf numFmtId="3" fontId="1" fillId="0" borderId="22" xfId="0" applyNumberFormat="1" applyFont="1" applyBorder="1" applyAlignment="1"/>
    <xf numFmtId="4" fontId="1" fillId="0" borderId="27" xfId="0" applyNumberFormat="1" applyFont="1" applyBorder="1"/>
    <xf numFmtId="0" fontId="1" fillId="0" borderId="66" xfId="0" applyFont="1" applyBorder="1" applyAlignment="1"/>
    <xf numFmtId="4" fontId="1" fillId="0" borderId="67" xfId="0" applyNumberFormat="1" applyFont="1" applyBorder="1"/>
    <xf numFmtId="0" fontId="1" fillId="0" borderId="10" xfId="0" applyFont="1" applyBorder="1" applyAlignment="1"/>
    <xf numFmtId="0" fontId="3" fillId="0" borderId="13" xfId="0" applyFont="1" applyBorder="1" applyAlignment="1"/>
    <xf numFmtId="0" fontId="1" fillId="0" borderId="13" xfId="0" applyFont="1" applyBorder="1"/>
    <xf numFmtId="0" fontId="1" fillId="0" borderId="26" xfId="0" applyFont="1" applyBorder="1"/>
    <xf numFmtId="4" fontId="3" fillId="0" borderId="28" xfId="0" applyNumberFormat="1" applyFont="1" applyBorder="1"/>
    <xf numFmtId="0" fontId="1" fillId="0" borderId="61" xfId="0" applyFont="1" applyBorder="1" applyAlignment="1"/>
    <xf numFmtId="0" fontId="3" fillId="0" borderId="12" xfId="0" applyFont="1" applyBorder="1" applyAlignment="1"/>
    <xf numFmtId="0" fontId="1" fillId="0" borderId="12" xfId="0" applyFont="1" applyBorder="1"/>
    <xf numFmtId="4" fontId="3" fillId="0" borderId="15" xfId="0" applyNumberFormat="1" applyFont="1" applyBorder="1"/>
    <xf numFmtId="0" fontId="3" fillId="0" borderId="30" xfId="0" applyFont="1" applyBorder="1" applyAlignment="1">
      <alignment vertical="center"/>
    </xf>
    <xf numFmtId="0" fontId="3" fillId="0" borderId="31" xfId="0" applyFont="1" applyBorder="1" applyAlignment="1">
      <alignment vertical="center"/>
    </xf>
    <xf numFmtId="0" fontId="1" fillId="0" borderId="31" xfId="0" applyFont="1" applyBorder="1" applyAlignment="1">
      <alignment vertical="center"/>
    </xf>
    <xf numFmtId="4" fontId="3" fillId="0" borderId="32" xfId="0" applyNumberFormat="1" applyFont="1" applyBorder="1" applyAlignment="1">
      <alignment vertical="center"/>
    </xf>
    <xf numFmtId="0" fontId="1" fillId="3" borderId="33" xfId="0" applyFont="1" applyFill="1" applyBorder="1" applyAlignment="1">
      <alignment horizontal="left" vertical="center" wrapText="1"/>
    </xf>
    <xf numFmtId="0" fontId="1" fillId="0" borderId="1" xfId="0" applyFont="1" applyBorder="1" applyAlignment="1">
      <alignment vertical="center"/>
    </xf>
    <xf numFmtId="0" fontId="1" fillId="0" borderId="34" xfId="0" applyFont="1" applyBorder="1" applyAlignment="1">
      <alignment vertical="center"/>
    </xf>
    <xf numFmtId="0" fontId="3" fillId="0" borderId="35" xfId="0" applyFont="1" applyBorder="1" applyAlignment="1">
      <alignment vertical="center"/>
    </xf>
    <xf numFmtId="0" fontId="3" fillId="0" borderId="11" xfId="0" applyFont="1" applyBorder="1" applyAlignment="1">
      <alignment vertical="center"/>
    </xf>
    <xf numFmtId="0" fontId="1" fillId="0" borderId="11" xfId="0" applyFont="1" applyBorder="1" applyAlignment="1">
      <alignment vertical="center"/>
    </xf>
    <xf numFmtId="4" fontId="1" fillId="0" borderId="11" xfId="0" applyNumberFormat="1" applyFont="1" applyBorder="1" applyAlignment="1">
      <alignment vertical="center"/>
    </xf>
    <xf numFmtId="4" fontId="3" fillId="0" borderId="44" xfId="0" applyNumberFormat="1" applyFont="1" applyBorder="1" applyAlignment="1">
      <alignment vertical="center"/>
    </xf>
    <xf numFmtId="0" fontId="1" fillId="2" borderId="33" xfId="0" applyFont="1" applyFill="1" applyBorder="1" applyAlignment="1">
      <alignment horizontal="left" vertical="center" wrapText="1"/>
    </xf>
    <xf numFmtId="0" fontId="1" fillId="0" borderId="46" xfId="0" applyFont="1" applyBorder="1" applyAlignment="1">
      <alignment vertical="center"/>
    </xf>
    <xf numFmtId="0" fontId="1" fillId="0" borderId="33" xfId="0" applyFont="1" applyBorder="1" applyAlignment="1">
      <alignment horizontal="center" vertical="center"/>
    </xf>
    <xf numFmtId="0" fontId="1" fillId="0" borderId="33" xfId="0" applyFont="1" applyBorder="1" applyAlignment="1">
      <alignment vertical="center"/>
    </xf>
    <xf numFmtId="0" fontId="1" fillId="0" borderId="50" xfId="0" applyFont="1" applyBorder="1" applyAlignment="1">
      <alignment vertical="center"/>
    </xf>
    <xf numFmtId="0" fontId="1" fillId="0" borderId="56" xfId="0" applyFont="1" applyBorder="1" applyAlignment="1">
      <alignment vertical="center"/>
    </xf>
    <xf numFmtId="4" fontId="1" fillId="0" borderId="55" xfId="0" applyNumberFormat="1" applyFont="1" applyBorder="1" applyAlignment="1">
      <alignment vertical="center"/>
    </xf>
    <xf numFmtId="0" fontId="1" fillId="0" borderId="48" xfId="0" applyFont="1" applyBorder="1" applyAlignment="1">
      <alignment horizontal="center" vertical="center"/>
    </xf>
    <xf numFmtId="0" fontId="1" fillId="0" borderId="50" xfId="0" applyFont="1" applyBorder="1" applyAlignment="1">
      <alignment horizontal="left" vertical="center"/>
    </xf>
    <xf numFmtId="0" fontId="1" fillId="0" borderId="56" xfId="0" applyFont="1" applyBorder="1" applyAlignment="1">
      <alignment horizontal="left" vertical="center"/>
    </xf>
    <xf numFmtId="4" fontId="1" fillId="0" borderId="55" xfId="0" applyNumberFormat="1" applyFont="1" applyBorder="1" applyAlignment="1">
      <alignment horizontal="right" vertical="center"/>
    </xf>
    <xf numFmtId="0" fontId="1" fillId="0" borderId="46" xfId="0" applyFont="1" applyBorder="1" applyAlignment="1">
      <alignment horizontal="left"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53" xfId="0" applyFont="1" applyBorder="1" applyAlignment="1">
      <alignment vertical="center"/>
    </xf>
    <xf numFmtId="0" fontId="1" fillId="0" borderId="0" xfId="0" applyFont="1" applyBorder="1" applyAlignment="1">
      <alignment vertical="center"/>
    </xf>
    <xf numFmtId="0" fontId="1" fillId="0" borderId="52" xfId="0" applyFont="1" applyBorder="1" applyAlignment="1">
      <alignment vertical="center"/>
    </xf>
    <xf numFmtId="4" fontId="1" fillId="0" borderId="48" xfId="0" applyNumberFormat="1" applyFont="1" applyBorder="1" applyAlignment="1">
      <alignment vertical="center"/>
    </xf>
    <xf numFmtId="4" fontId="1" fillId="0" borderId="54" xfId="0" applyNumberFormat="1" applyFont="1" applyBorder="1" applyAlignment="1">
      <alignment vertical="center"/>
    </xf>
    <xf numFmtId="0" fontId="3" fillId="0" borderId="33" xfId="0" applyFont="1" applyBorder="1" applyAlignment="1">
      <alignment vertical="center"/>
    </xf>
    <xf numFmtId="0" fontId="3" fillId="0" borderId="38" xfId="0" applyFont="1" applyBorder="1" applyAlignment="1">
      <alignment vertical="center"/>
    </xf>
    <xf numFmtId="0" fontId="1" fillId="0" borderId="74" xfId="0" applyFont="1" applyBorder="1" applyAlignment="1">
      <alignment vertical="center"/>
    </xf>
    <xf numFmtId="4" fontId="1" fillId="0" borderId="71" xfId="0" applyNumberFormat="1" applyFont="1" applyBorder="1" applyAlignment="1">
      <alignment vertical="center"/>
    </xf>
    <xf numFmtId="0" fontId="3" fillId="0" borderId="73" xfId="0" applyFont="1" applyBorder="1" applyAlignment="1">
      <alignment vertical="center"/>
    </xf>
    <xf numFmtId="0" fontId="1" fillId="0" borderId="60" xfId="0" applyFont="1" applyBorder="1" applyAlignment="1">
      <alignment vertical="center"/>
    </xf>
    <xf numFmtId="0" fontId="1" fillId="0" borderId="12" xfId="0" applyFont="1" applyBorder="1" applyAlignment="1">
      <alignment vertical="center"/>
    </xf>
    <xf numFmtId="4" fontId="3" fillId="0" borderId="37" xfId="0" applyNumberFormat="1" applyFont="1" applyBorder="1" applyAlignment="1">
      <alignment vertical="center"/>
    </xf>
    <xf numFmtId="0" fontId="1" fillId="0" borderId="0" xfId="0" applyFont="1" applyBorder="1" applyAlignment="1"/>
    <xf numFmtId="0" fontId="3" fillId="0" borderId="55" xfId="0" applyFont="1" applyBorder="1" applyAlignment="1">
      <alignment vertical="center"/>
    </xf>
    <xf numFmtId="0" fontId="1" fillId="0" borderId="56" xfId="0" applyFont="1" applyBorder="1" applyAlignment="1">
      <alignment horizontal="center" vertical="center"/>
    </xf>
    <xf numFmtId="0" fontId="1" fillId="0" borderId="53" xfId="0" applyFont="1" applyBorder="1" applyAlignment="1">
      <alignment horizontal="center" vertical="center"/>
    </xf>
    <xf numFmtId="0" fontId="1" fillId="0" borderId="55" xfId="0" applyFont="1" applyBorder="1" applyAlignment="1">
      <alignment horizontal="center" vertical="center"/>
    </xf>
    <xf numFmtId="0" fontId="1" fillId="0" borderId="55" xfId="0" applyFont="1" applyBorder="1" applyAlignment="1">
      <alignment vertical="center"/>
    </xf>
    <xf numFmtId="0" fontId="1" fillId="0" borderId="53" xfId="0" applyFont="1" applyBorder="1" applyAlignment="1">
      <alignment vertical="center"/>
    </xf>
    <xf numFmtId="4" fontId="1" fillId="0" borderId="52" xfId="0" applyNumberFormat="1" applyFont="1" applyBorder="1" applyAlignment="1">
      <alignment vertical="center"/>
    </xf>
    <xf numFmtId="4" fontId="1" fillId="0" borderId="46" xfId="0" applyNumberFormat="1" applyFont="1" applyBorder="1" applyAlignment="1">
      <alignment horizontal="center" vertical="center"/>
    </xf>
    <xf numFmtId="0" fontId="1" fillId="0" borderId="52" xfId="0" applyFont="1" applyBorder="1" applyAlignment="1">
      <alignment vertical="center"/>
    </xf>
    <xf numFmtId="4" fontId="1" fillId="0" borderId="53" xfId="0" applyNumberFormat="1" applyFont="1" applyBorder="1" applyAlignment="1">
      <alignment vertical="center"/>
    </xf>
    <xf numFmtId="0" fontId="1" fillId="0" borderId="48" xfId="0" applyFont="1" applyBorder="1" applyAlignment="1">
      <alignment vertical="center"/>
    </xf>
    <xf numFmtId="4" fontId="1" fillId="0" borderId="36" xfId="0" applyNumberFormat="1" applyFont="1" applyBorder="1" applyAlignment="1">
      <alignment horizontal="center" vertical="center"/>
    </xf>
    <xf numFmtId="4" fontId="1" fillId="0" borderId="45" xfId="0" applyNumberFormat="1" applyFont="1" applyBorder="1" applyAlignment="1">
      <alignment vertical="center"/>
    </xf>
    <xf numFmtId="0" fontId="3" fillId="0" borderId="57" xfId="0" applyFont="1" applyBorder="1" applyAlignment="1">
      <alignment vertical="center"/>
    </xf>
    <xf numFmtId="0" fontId="1" fillId="0" borderId="57" xfId="0" applyFont="1" applyBorder="1" applyAlignment="1">
      <alignment vertical="center"/>
    </xf>
    <xf numFmtId="0" fontId="3" fillId="0" borderId="59" xfId="0" applyFont="1" applyBorder="1" applyAlignment="1">
      <alignment vertical="center"/>
    </xf>
    <xf numFmtId="0" fontId="3" fillId="0" borderId="48" xfId="0" applyFont="1" applyBorder="1" applyAlignment="1">
      <alignment vertical="center"/>
    </xf>
    <xf numFmtId="0" fontId="1" fillId="0" borderId="76" xfId="0" applyFont="1" applyBorder="1" applyAlignment="1">
      <alignment vertical="center"/>
    </xf>
    <xf numFmtId="0" fontId="1" fillId="0" borderId="59" xfId="0" applyFont="1" applyBorder="1" applyAlignment="1">
      <alignment vertical="center"/>
    </xf>
    <xf numFmtId="164" fontId="1" fillId="0" borderId="53" xfId="0" applyNumberFormat="1" applyFont="1" applyBorder="1" applyAlignment="1">
      <alignment vertical="center"/>
    </xf>
    <xf numFmtId="0" fontId="1" fillId="0" borderId="78" xfId="0" applyFont="1" applyBorder="1" applyAlignment="1">
      <alignment vertical="center"/>
    </xf>
    <xf numFmtId="0" fontId="1" fillId="0" borderId="58" xfId="0" applyFont="1" applyBorder="1" applyAlignment="1">
      <alignment vertical="center"/>
    </xf>
    <xf numFmtId="0" fontId="1" fillId="0" borderId="75" xfId="0" applyFont="1" applyBorder="1" applyAlignment="1">
      <alignment vertical="center"/>
    </xf>
    <xf numFmtId="4" fontId="1" fillId="0" borderId="72" xfId="0" applyNumberFormat="1" applyFont="1" applyBorder="1" applyAlignment="1">
      <alignment vertical="center"/>
    </xf>
    <xf numFmtId="0" fontId="1" fillId="0" borderId="79" xfId="0" applyFont="1" applyBorder="1" applyAlignment="1">
      <alignment vertical="center"/>
    </xf>
    <xf numFmtId="0" fontId="1" fillId="0" borderId="39" xfId="0" applyFont="1" applyBorder="1" applyAlignment="1"/>
    <xf numFmtId="0" fontId="1" fillId="0" borderId="41" xfId="0" applyFont="1" applyBorder="1" applyAlignment="1"/>
    <xf numFmtId="164" fontId="1" fillId="0" borderId="41" xfId="0" applyNumberFormat="1" applyFont="1" applyBorder="1" applyAlignment="1"/>
    <xf numFmtId="0" fontId="1" fillId="0" borderId="41" xfId="0" applyFont="1" applyBorder="1" applyAlignment="1">
      <alignment horizontal="center"/>
    </xf>
    <xf numFmtId="4" fontId="1" fillId="0" borderId="40" xfId="0" applyNumberFormat="1" applyFont="1" applyBorder="1"/>
    <xf numFmtId="4" fontId="1" fillId="0" borderId="41" xfId="0" applyNumberFormat="1" applyFont="1" applyBorder="1"/>
    <xf numFmtId="0" fontId="1" fillId="0" borderId="8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638175</xdr:colOff>
      <xdr:row>53</xdr:row>
      <xdr:rowOff>142875</xdr:rowOff>
    </xdr:to>
    <xdr:sp macro="" textlink="">
      <xdr:nvSpPr>
        <xdr:cNvPr id="4" name="AutoShape 2"/>
        <xdr:cNvSpPr>
          <a:spLocks noChangeArrowheads="1"/>
        </xdr:cNvSpPr>
      </xdr:nvSpPr>
      <xdr:spPr bwMode="auto">
        <a:xfrm>
          <a:off x="0" y="0"/>
          <a:ext cx="10018395" cy="8448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xdr:row>
      <xdr:rowOff>0</xdr:rowOff>
    </xdr:from>
    <xdr:to>
      <xdr:col>7</xdr:col>
      <xdr:colOff>638175</xdr:colOff>
      <xdr:row>49</xdr:row>
      <xdr:rowOff>142875</xdr:rowOff>
    </xdr:to>
    <xdr:sp macro="" textlink="">
      <xdr:nvSpPr>
        <xdr:cNvPr id="5" name="AutoShape 2"/>
        <xdr:cNvSpPr>
          <a:spLocks noChangeArrowheads="1"/>
        </xdr:cNvSpPr>
      </xdr:nvSpPr>
      <xdr:spPr bwMode="auto">
        <a:xfrm>
          <a:off x="0" y="0"/>
          <a:ext cx="10018395" cy="808291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zoomScale="85" zoomScaleNormal="85" workbookViewId="0">
      <selection activeCell="J10" sqref="J10"/>
    </sheetView>
  </sheetViews>
  <sheetFormatPr defaultColWidth="14.42578125" defaultRowHeight="15.75" customHeight="1" x14ac:dyDescent="0.2"/>
  <cols>
    <col min="1" max="1" width="2.140625" style="27" customWidth="1"/>
    <col min="2" max="2" width="40.85546875" style="27" customWidth="1"/>
    <col min="3" max="3" width="12.140625" style="27" customWidth="1"/>
    <col min="4" max="4" width="12.7109375" style="27" customWidth="1"/>
    <col min="5" max="5" width="12.5703125" style="27" customWidth="1"/>
    <col min="6" max="6" width="12.85546875" style="27" customWidth="1"/>
    <col min="7" max="7" width="28.140625" style="27" customWidth="1"/>
    <col min="8" max="16384" width="14.42578125" style="27"/>
  </cols>
  <sheetData>
    <row r="1" spans="1:11" ht="23.25" customHeight="1" thickBot="1" x14ac:dyDescent="0.25">
      <c r="A1" s="25"/>
      <c r="B1" s="26" t="s">
        <v>75</v>
      </c>
      <c r="C1" s="25"/>
      <c r="D1" s="25"/>
      <c r="E1" s="25"/>
      <c r="F1" s="25"/>
      <c r="G1" s="25"/>
    </row>
    <row r="2" spans="1:11" ht="36" customHeight="1" thickBot="1" x14ac:dyDescent="0.25">
      <c r="A2" s="28" t="s">
        <v>36</v>
      </c>
      <c r="B2" s="29"/>
      <c r="C2" s="29"/>
      <c r="D2" s="29"/>
      <c r="E2" s="29"/>
      <c r="F2" s="29"/>
      <c r="G2" s="30"/>
    </row>
    <row r="3" spans="1:11" ht="20.25" customHeight="1" x14ac:dyDescent="0.2">
      <c r="A3" s="31" t="s">
        <v>45</v>
      </c>
      <c r="B3" s="32"/>
      <c r="C3" s="32"/>
      <c r="D3" s="32"/>
      <c r="E3" s="32"/>
      <c r="F3" s="32"/>
      <c r="G3" s="33">
        <f>G4+G12</f>
        <v>144260.02249999999</v>
      </c>
    </row>
    <row r="4" spans="1:11" ht="24" customHeight="1" x14ac:dyDescent="0.2">
      <c r="A4" s="34">
        <v>1</v>
      </c>
      <c r="B4" s="35" t="s">
        <v>41</v>
      </c>
      <c r="C4" s="36"/>
      <c r="D4" s="36"/>
      <c r="E4" s="36"/>
      <c r="F4" s="36"/>
      <c r="G4" s="37">
        <f>G6+G7+G8+G9+G10</f>
        <v>138980.02249999999</v>
      </c>
      <c r="K4" s="38"/>
    </row>
    <row r="5" spans="1:11" ht="15.75" customHeight="1" x14ac:dyDescent="0.2">
      <c r="A5" s="39"/>
      <c r="B5" s="40" t="s">
        <v>32</v>
      </c>
      <c r="C5" s="3" t="s">
        <v>50</v>
      </c>
      <c r="D5" s="41" t="s">
        <v>51</v>
      </c>
      <c r="E5" s="41" t="s">
        <v>52</v>
      </c>
      <c r="F5" s="41" t="s">
        <v>53</v>
      </c>
      <c r="G5" s="42" t="s">
        <v>54</v>
      </c>
    </row>
    <row r="6" spans="1:11" ht="15.75" customHeight="1" x14ac:dyDescent="0.2">
      <c r="A6" s="43"/>
      <c r="B6" s="2" t="s">
        <v>0</v>
      </c>
      <c r="C6" s="2" t="s">
        <v>1</v>
      </c>
      <c r="D6" s="44">
        <v>423</v>
      </c>
      <c r="E6" s="45">
        <f>24658.7-E8-E10</f>
        <v>23852.7</v>
      </c>
      <c r="F6" s="46">
        <f>G6/E6</f>
        <v>4.4042654500329101</v>
      </c>
      <c r="G6" s="47">
        <f>G19-G12-G8-G10-G7-G9</f>
        <v>105053.6225</v>
      </c>
    </row>
    <row r="7" spans="1:11" ht="15.75" customHeight="1" x14ac:dyDescent="0.2">
      <c r="A7" s="43"/>
      <c r="B7" s="48" t="s">
        <v>2</v>
      </c>
      <c r="C7" s="2" t="s">
        <v>3</v>
      </c>
      <c r="D7" s="44">
        <v>423</v>
      </c>
      <c r="E7" s="45">
        <f>E6</f>
        <v>23852.7</v>
      </c>
      <c r="F7" s="45">
        <v>70</v>
      </c>
      <c r="G7" s="47">
        <f>F7*D7</f>
        <v>29610</v>
      </c>
    </row>
    <row r="8" spans="1:11" ht="15.75" customHeight="1" x14ac:dyDescent="0.2">
      <c r="A8" s="43"/>
      <c r="B8" s="1" t="s">
        <v>4</v>
      </c>
      <c r="C8" s="2" t="s">
        <v>1</v>
      </c>
      <c r="D8" s="44">
        <v>11</v>
      </c>
      <c r="E8" s="45">
        <v>683.6</v>
      </c>
      <c r="F8" s="45">
        <v>4.4000000000000004</v>
      </c>
      <c r="G8" s="47">
        <f>E8*F8</f>
        <v>3007.84</v>
      </c>
    </row>
    <row r="9" spans="1:11" ht="15.75" customHeight="1" x14ac:dyDescent="0.2">
      <c r="A9" s="43"/>
      <c r="B9" s="1" t="s">
        <v>5</v>
      </c>
      <c r="C9" s="48" t="s">
        <v>6</v>
      </c>
      <c r="D9" s="44">
        <f t="shared" ref="D9:E9" si="0">D8</f>
        <v>11</v>
      </c>
      <c r="E9" s="45">
        <f t="shared" si="0"/>
        <v>683.6</v>
      </c>
      <c r="F9" s="45">
        <v>70</v>
      </c>
      <c r="G9" s="47">
        <f>F9*D9</f>
        <v>770</v>
      </c>
    </row>
    <row r="10" spans="1:11" ht="15.75" customHeight="1" x14ac:dyDescent="0.2">
      <c r="A10" s="43"/>
      <c r="B10" s="2" t="s">
        <v>31</v>
      </c>
      <c r="C10" s="49" t="s">
        <v>1</v>
      </c>
      <c r="D10" s="50">
        <v>48</v>
      </c>
      <c r="E10" s="51">
        <v>122.4</v>
      </c>
      <c r="F10" s="51">
        <v>4.4000000000000004</v>
      </c>
      <c r="G10" s="52">
        <f>F10*E10</f>
        <v>538.56000000000006</v>
      </c>
    </row>
    <row r="11" spans="1:11" ht="15.75" customHeight="1" x14ac:dyDescent="0.2">
      <c r="A11" s="53"/>
      <c r="B11" s="24" t="s">
        <v>74</v>
      </c>
      <c r="C11" s="54"/>
      <c r="D11" s="54"/>
      <c r="E11" s="54"/>
      <c r="F11" s="54"/>
      <c r="G11" s="55">
        <f>G6+G7+G8+G9+G10</f>
        <v>138980.02249999999</v>
      </c>
    </row>
    <row r="12" spans="1:11" ht="25.5" customHeight="1" x14ac:dyDescent="0.2">
      <c r="A12" s="56">
        <v>2</v>
      </c>
      <c r="B12" s="57" t="s">
        <v>42</v>
      </c>
      <c r="C12" s="58"/>
      <c r="D12" s="58"/>
      <c r="E12" s="59"/>
      <c r="F12" s="60"/>
      <c r="G12" s="61">
        <f>G14+G15</f>
        <v>5280</v>
      </c>
    </row>
    <row r="13" spans="1:11" ht="15.75" customHeight="1" x14ac:dyDescent="0.2">
      <c r="A13" s="62"/>
      <c r="B13" s="63"/>
      <c r="C13" s="64" t="s">
        <v>50</v>
      </c>
      <c r="D13" s="3" t="s">
        <v>51</v>
      </c>
      <c r="E13" s="64" t="s">
        <v>52</v>
      </c>
      <c r="F13" s="65" t="s">
        <v>53</v>
      </c>
      <c r="G13" s="66" t="s">
        <v>54</v>
      </c>
    </row>
    <row r="14" spans="1:11" ht="15.75" customHeight="1" x14ac:dyDescent="0.2">
      <c r="A14" s="53"/>
      <c r="B14" s="67" t="s">
        <v>7</v>
      </c>
      <c r="C14" s="1" t="s">
        <v>39</v>
      </c>
      <c r="D14" s="68">
        <v>4</v>
      </c>
      <c r="E14" s="69" t="s">
        <v>18</v>
      </c>
      <c r="F14" s="70">
        <v>1250</v>
      </c>
      <c r="G14" s="71">
        <f>D14*F14</f>
        <v>5000</v>
      </c>
    </row>
    <row r="15" spans="1:11" ht="15.75" customHeight="1" x14ac:dyDescent="0.2">
      <c r="A15" s="53"/>
      <c r="B15" s="4" t="s">
        <v>67</v>
      </c>
      <c r="C15" s="2" t="s">
        <v>40</v>
      </c>
      <c r="D15" s="44">
        <v>4</v>
      </c>
      <c r="E15" s="69" t="s">
        <v>18</v>
      </c>
      <c r="F15" s="44">
        <v>70</v>
      </c>
      <c r="G15" s="71">
        <f>D15*F15</f>
        <v>280</v>
      </c>
    </row>
    <row r="16" spans="1:11" ht="15.75" customHeight="1" x14ac:dyDescent="0.2">
      <c r="A16" s="72"/>
      <c r="B16" s="24" t="s">
        <v>74</v>
      </c>
      <c r="C16" s="54"/>
      <c r="D16" s="54"/>
      <c r="E16" s="54"/>
      <c r="F16" s="54"/>
      <c r="G16" s="73">
        <f>SUM(G14:G15)</f>
        <v>5280</v>
      </c>
    </row>
    <row r="17" spans="1:7" ht="15.75" customHeight="1" thickBot="1" x14ac:dyDescent="0.25">
      <c r="A17" s="74"/>
      <c r="B17" s="75"/>
      <c r="C17" s="76"/>
      <c r="D17" s="76"/>
      <c r="E17" s="76"/>
      <c r="F17" s="77"/>
      <c r="G17" s="78"/>
    </row>
    <row r="18" spans="1:7" ht="6.75" customHeight="1" thickBot="1" x14ac:dyDescent="0.25">
      <c r="A18" s="79"/>
      <c r="B18" s="80"/>
      <c r="C18" s="81"/>
      <c r="D18" s="81"/>
      <c r="E18" s="81"/>
      <c r="F18" s="81"/>
      <c r="G18" s="82"/>
    </row>
    <row r="19" spans="1:7" ht="29.25" customHeight="1" x14ac:dyDescent="0.2">
      <c r="A19" s="83" t="s">
        <v>46</v>
      </c>
      <c r="B19" s="84"/>
      <c r="C19" s="85"/>
      <c r="D19" s="85"/>
      <c r="E19" s="85"/>
      <c r="F19" s="85"/>
      <c r="G19" s="86">
        <f>G21+G39+G47</f>
        <v>144260.02249999999</v>
      </c>
    </row>
    <row r="20" spans="1:7" ht="120.75" customHeight="1" x14ac:dyDescent="0.2">
      <c r="A20" s="87" t="s">
        <v>8</v>
      </c>
      <c r="B20" s="88"/>
      <c r="C20" s="88"/>
      <c r="D20" s="88"/>
      <c r="E20" s="88"/>
      <c r="F20" s="88"/>
      <c r="G20" s="89"/>
    </row>
    <row r="21" spans="1:7" ht="15.75" customHeight="1" x14ac:dyDescent="0.2">
      <c r="A21" s="90">
        <v>1</v>
      </c>
      <c r="B21" s="91" t="s">
        <v>9</v>
      </c>
      <c r="C21" s="92"/>
      <c r="D21" s="92"/>
      <c r="E21" s="93"/>
      <c r="F21" s="92"/>
      <c r="G21" s="94">
        <f>SUM(E24:E37)</f>
        <v>86150</v>
      </c>
    </row>
    <row r="22" spans="1:7" ht="44.25" customHeight="1" x14ac:dyDescent="0.2">
      <c r="A22" s="95"/>
      <c r="B22" s="21" t="s">
        <v>76</v>
      </c>
      <c r="C22" s="11"/>
      <c r="D22" s="11"/>
      <c r="E22" s="11"/>
      <c r="F22" s="11"/>
      <c r="G22" s="96"/>
    </row>
    <row r="23" spans="1:7" ht="15.75" customHeight="1" x14ac:dyDescent="0.2">
      <c r="A23" s="97"/>
      <c r="B23" s="22" t="s">
        <v>38</v>
      </c>
      <c r="C23" s="23"/>
      <c r="D23" s="23"/>
      <c r="E23" s="6" t="s">
        <v>49</v>
      </c>
      <c r="F23" s="17" t="s">
        <v>48</v>
      </c>
      <c r="G23" s="18"/>
    </row>
    <row r="24" spans="1:7" ht="15.75" customHeight="1" x14ac:dyDescent="0.2">
      <c r="A24" s="98"/>
      <c r="B24" s="16" t="s">
        <v>37</v>
      </c>
      <c r="C24" s="99"/>
      <c r="D24" s="100"/>
      <c r="E24" s="101">
        <v>27000</v>
      </c>
      <c r="F24" s="102" t="s">
        <v>62</v>
      </c>
      <c r="G24" s="5" t="s">
        <v>66</v>
      </c>
    </row>
    <row r="25" spans="1:7" ht="15.75" customHeight="1" x14ac:dyDescent="0.2">
      <c r="A25" s="98"/>
      <c r="B25" s="20" t="s">
        <v>60</v>
      </c>
      <c r="C25" s="103"/>
      <c r="D25" s="104"/>
      <c r="E25" s="105">
        <v>11000</v>
      </c>
      <c r="F25" s="13"/>
      <c r="G25" s="106"/>
    </row>
    <row r="26" spans="1:7" ht="15.75" customHeight="1" x14ac:dyDescent="0.2">
      <c r="A26" s="98"/>
      <c r="B26" s="19" t="s">
        <v>34</v>
      </c>
      <c r="C26" s="107"/>
      <c r="D26" s="108"/>
      <c r="E26" s="101">
        <v>3000</v>
      </c>
      <c r="F26" s="13" t="s">
        <v>77</v>
      </c>
      <c r="G26" s="106" t="s">
        <v>10</v>
      </c>
    </row>
    <row r="27" spans="1:7" ht="15.75" customHeight="1" x14ac:dyDescent="0.2">
      <c r="A27" s="98"/>
      <c r="B27" s="14" t="s">
        <v>11</v>
      </c>
      <c r="C27" s="11"/>
      <c r="D27" s="109"/>
      <c r="E27" s="101">
        <v>14000</v>
      </c>
      <c r="F27" s="13" t="s">
        <v>68</v>
      </c>
      <c r="G27" s="106" t="s">
        <v>33</v>
      </c>
    </row>
    <row r="28" spans="1:7" ht="15.75" customHeight="1" x14ac:dyDescent="0.2">
      <c r="A28" s="98"/>
      <c r="B28" s="15" t="s">
        <v>12</v>
      </c>
      <c r="C28" s="110"/>
      <c r="D28" s="111"/>
      <c r="E28" s="101">
        <v>8500</v>
      </c>
      <c r="F28" s="13" t="s">
        <v>69</v>
      </c>
      <c r="G28" s="106" t="s">
        <v>33</v>
      </c>
    </row>
    <row r="29" spans="1:7" ht="15.75" customHeight="1" x14ac:dyDescent="0.2">
      <c r="A29" s="98"/>
      <c r="B29" s="14" t="s">
        <v>13</v>
      </c>
      <c r="C29" s="11"/>
      <c r="D29" s="109"/>
      <c r="E29" s="101">
        <v>7000</v>
      </c>
      <c r="F29" s="102" t="s">
        <v>62</v>
      </c>
      <c r="G29" s="5" t="s">
        <v>63</v>
      </c>
    </row>
    <row r="30" spans="1:7" ht="15.75" customHeight="1" x14ac:dyDescent="0.2">
      <c r="A30" s="98"/>
      <c r="B30" s="14" t="s">
        <v>14</v>
      </c>
      <c r="C30" s="11"/>
      <c r="D30" s="109"/>
      <c r="E30" s="101">
        <v>2000</v>
      </c>
      <c r="F30" s="102" t="s">
        <v>62</v>
      </c>
      <c r="G30" s="5" t="s">
        <v>64</v>
      </c>
    </row>
    <row r="31" spans="1:7" ht="15.75" customHeight="1" x14ac:dyDescent="0.2">
      <c r="A31" s="98"/>
      <c r="B31" s="14" t="s">
        <v>15</v>
      </c>
      <c r="C31" s="11"/>
      <c r="D31" s="109"/>
      <c r="E31" s="112">
        <v>5000</v>
      </c>
      <c r="F31" s="102" t="s">
        <v>62</v>
      </c>
      <c r="G31" s="5" t="s">
        <v>65</v>
      </c>
    </row>
    <row r="32" spans="1:7" ht="15.75" customHeight="1" x14ac:dyDescent="0.2">
      <c r="A32" s="98"/>
      <c r="B32" s="14" t="s">
        <v>16</v>
      </c>
      <c r="C32" s="11"/>
      <c r="D32" s="109"/>
      <c r="E32" s="113">
        <v>4000</v>
      </c>
      <c r="F32" s="13"/>
      <c r="G32" s="106"/>
    </row>
    <row r="33" spans="1:7" ht="15.75" customHeight="1" x14ac:dyDescent="0.2">
      <c r="A33" s="98"/>
      <c r="B33" s="14" t="s">
        <v>59</v>
      </c>
      <c r="C33" s="11"/>
      <c r="D33" s="109"/>
      <c r="E33" s="101">
        <v>1500</v>
      </c>
      <c r="F33" s="13" t="s">
        <v>70</v>
      </c>
      <c r="G33" s="106"/>
    </row>
    <row r="34" spans="1:7" ht="15.75" customHeight="1" x14ac:dyDescent="0.2">
      <c r="A34" s="98"/>
      <c r="B34" s="14" t="s">
        <v>30</v>
      </c>
      <c r="C34" s="11"/>
      <c r="D34" s="109"/>
      <c r="E34" s="101">
        <v>1500</v>
      </c>
      <c r="F34" s="13" t="s">
        <v>73</v>
      </c>
      <c r="G34" s="106"/>
    </row>
    <row r="35" spans="1:7" ht="15.75" customHeight="1" x14ac:dyDescent="0.2">
      <c r="A35" s="98"/>
      <c r="B35" s="14" t="s">
        <v>35</v>
      </c>
      <c r="C35" s="11"/>
      <c r="D35" s="109"/>
      <c r="E35" s="101">
        <v>300</v>
      </c>
      <c r="F35" s="13" t="s">
        <v>72</v>
      </c>
      <c r="G35" s="106"/>
    </row>
    <row r="36" spans="1:7" ht="15.75" customHeight="1" x14ac:dyDescent="0.2">
      <c r="A36" s="98"/>
      <c r="B36" s="14" t="s">
        <v>17</v>
      </c>
      <c r="C36" s="11"/>
      <c r="D36" s="109"/>
      <c r="E36" s="101">
        <v>350</v>
      </c>
      <c r="F36" s="13" t="s">
        <v>71</v>
      </c>
      <c r="G36" s="106"/>
    </row>
    <row r="37" spans="1:7" ht="15.75" customHeight="1" x14ac:dyDescent="0.2">
      <c r="A37" s="114"/>
      <c r="B37" s="14" t="s">
        <v>47</v>
      </c>
      <c r="C37" s="11"/>
      <c r="D37" s="109"/>
      <c r="E37" s="112">
        <v>1000</v>
      </c>
      <c r="F37" s="8"/>
      <c r="G37" s="9"/>
    </row>
    <row r="38" spans="1:7" ht="15.75" customHeight="1" x14ac:dyDescent="0.2">
      <c r="A38" s="115"/>
      <c r="B38" s="10" t="s">
        <v>74</v>
      </c>
      <c r="C38" s="10"/>
      <c r="D38" s="116"/>
      <c r="E38" s="117">
        <f>SUM(E24:E37)</f>
        <v>86150</v>
      </c>
      <c r="F38" s="8"/>
      <c r="G38" s="9"/>
    </row>
    <row r="39" spans="1:7" s="122" customFormat="1" ht="30" customHeight="1" x14ac:dyDescent="0.2">
      <c r="A39" s="115">
        <v>2</v>
      </c>
      <c r="B39" s="118" t="s">
        <v>43</v>
      </c>
      <c r="C39" s="119"/>
      <c r="D39" s="119"/>
      <c r="E39" s="119"/>
      <c r="F39" s="120"/>
      <c r="G39" s="121">
        <f>SUM(F41:F45)</f>
        <v>31733.5</v>
      </c>
    </row>
    <row r="40" spans="1:7" s="122" customFormat="1" ht="15.75" customHeight="1" x14ac:dyDescent="0.2">
      <c r="A40" s="98"/>
      <c r="B40" s="123"/>
      <c r="C40" s="124" t="s">
        <v>58</v>
      </c>
      <c r="D40" s="7" t="s">
        <v>56</v>
      </c>
      <c r="E40" s="125" t="s">
        <v>57</v>
      </c>
      <c r="F40" s="126" t="s">
        <v>49</v>
      </c>
      <c r="G40" s="5" t="s">
        <v>61</v>
      </c>
    </row>
    <row r="41" spans="1:7" ht="15.75" customHeight="1" x14ac:dyDescent="0.2">
      <c r="A41" s="98"/>
      <c r="B41" s="127" t="s">
        <v>19</v>
      </c>
      <c r="C41" s="128">
        <v>1.68</v>
      </c>
      <c r="D41" s="124" t="s">
        <v>20</v>
      </c>
      <c r="E41" s="129">
        <v>12600</v>
      </c>
      <c r="F41" s="101">
        <f t="shared" ref="F41:F42" si="1">C41*E41</f>
        <v>21168</v>
      </c>
      <c r="G41" s="130">
        <v>23000</v>
      </c>
    </row>
    <row r="42" spans="1:7" ht="15.75" customHeight="1" x14ac:dyDescent="0.2">
      <c r="A42" s="98"/>
      <c r="B42" s="127" t="s">
        <v>21</v>
      </c>
      <c r="C42" s="131">
        <v>40</v>
      </c>
      <c r="D42" s="124" t="s">
        <v>22</v>
      </c>
      <c r="E42" s="132">
        <v>100</v>
      </c>
      <c r="F42" s="101">
        <f t="shared" si="1"/>
        <v>4000</v>
      </c>
      <c r="G42" s="130"/>
    </row>
    <row r="43" spans="1:7" ht="15.75" customHeight="1" x14ac:dyDescent="0.2">
      <c r="A43" s="98"/>
      <c r="B43" s="133" t="s">
        <v>23</v>
      </c>
      <c r="C43" s="128">
        <v>13.77</v>
      </c>
      <c r="D43" s="124" t="s">
        <v>24</v>
      </c>
      <c r="E43" s="129">
        <v>150</v>
      </c>
      <c r="F43" s="101">
        <f>C43*E43</f>
        <v>2065.5</v>
      </c>
      <c r="G43" s="130">
        <v>3000</v>
      </c>
    </row>
    <row r="44" spans="1:7" ht="15.75" customHeight="1" x14ac:dyDescent="0.2">
      <c r="A44" s="98"/>
      <c r="B44" s="14" t="s">
        <v>29</v>
      </c>
      <c r="C44" s="11"/>
      <c r="D44" s="11"/>
      <c r="E44" s="109"/>
      <c r="F44" s="101">
        <v>3000</v>
      </c>
      <c r="G44" s="134">
        <v>4000</v>
      </c>
    </row>
    <row r="45" spans="1:7" ht="15.75" customHeight="1" x14ac:dyDescent="0.2">
      <c r="A45" s="114"/>
      <c r="B45" s="14" t="s">
        <v>25</v>
      </c>
      <c r="C45" s="11"/>
      <c r="D45" s="11"/>
      <c r="E45" s="109"/>
      <c r="F45" s="112">
        <v>1500</v>
      </c>
      <c r="G45" s="130"/>
    </row>
    <row r="46" spans="1:7" ht="15.75" customHeight="1" x14ac:dyDescent="0.2">
      <c r="A46" s="114"/>
      <c r="B46" s="11" t="s">
        <v>74</v>
      </c>
      <c r="C46" s="11"/>
      <c r="D46" s="11"/>
      <c r="E46" s="11"/>
      <c r="F46" s="135">
        <f>SUM(F41:F45)</f>
        <v>31733.5</v>
      </c>
      <c r="G46" s="134"/>
    </row>
    <row r="47" spans="1:7" ht="29.25" customHeight="1" x14ac:dyDescent="0.2">
      <c r="A47" s="90">
        <v>3</v>
      </c>
      <c r="B47" s="136" t="s">
        <v>44</v>
      </c>
      <c r="C47" s="137"/>
      <c r="D47" s="137"/>
      <c r="E47" s="137"/>
      <c r="F47" s="137"/>
      <c r="G47" s="121">
        <f>F49+F50</f>
        <v>26376.522499999999</v>
      </c>
    </row>
    <row r="48" spans="1:7" ht="15.75" customHeight="1" x14ac:dyDescent="0.2">
      <c r="A48" s="138"/>
      <c r="B48" s="139"/>
      <c r="C48" s="125" t="s">
        <v>53</v>
      </c>
      <c r="D48" s="128" t="s">
        <v>55</v>
      </c>
      <c r="E48" s="125" t="s">
        <v>52</v>
      </c>
      <c r="F48" s="102" t="s">
        <v>54</v>
      </c>
      <c r="G48" s="140"/>
    </row>
    <row r="49" spans="1:7" ht="15.75" customHeight="1" x14ac:dyDescent="0.2">
      <c r="A49" s="141"/>
      <c r="B49" s="133" t="s">
        <v>26</v>
      </c>
      <c r="C49" s="142">
        <v>0.69499999999999995</v>
      </c>
      <c r="D49" s="125" t="s">
        <v>27</v>
      </c>
      <c r="E49" s="132">
        <f>E6+E8</f>
        <v>24536.3</v>
      </c>
      <c r="F49" s="112">
        <f t="shared" ref="F49:F50" si="2">C49*E49</f>
        <v>17052.728499999997</v>
      </c>
      <c r="G49" s="143"/>
    </row>
    <row r="50" spans="1:7" ht="15.75" customHeight="1" x14ac:dyDescent="0.2">
      <c r="A50" s="144"/>
      <c r="B50" s="133" t="s">
        <v>28</v>
      </c>
      <c r="C50" s="142">
        <v>0.38</v>
      </c>
      <c r="D50" s="125" t="s">
        <v>27</v>
      </c>
      <c r="E50" s="132">
        <f>E6+E8</f>
        <v>24536.3</v>
      </c>
      <c r="F50" s="112">
        <f t="shared" si="2"/>
        <v>9323.7939999999999</v>
      </c>
      <c r="G50" s="143"/>
    </row>
    <row r="51" spans="1:7" ht="15.75" customHeight="1" x14ac:dyDescent="0.2">
      <c r="A51" s="145"/>
      <c r="B51" s="12" t="s">
        <v>74</v>
      </c>
      <c r="C51" s="10"/>
      <c r="D51" s="10"/>
      <c r="E51" s="10"/>
      <c r="F51" s="146">
        <f>SUM(F49:F50)</f>
        <v>26376.522499999999</v>
      </c>
      <c r="G51" s="147"/>
    </row>
    <row r="52" spans="1:7" ht="15.75" customHeight="1" thickBot="1" x14ac:dyDescent="0.25">
      <c r="A52" s="148"/>
      <c r="B52" s="149"/>
      <c r="C52" s="150"/>
      <c r="D52" s="151"/>
      <c r="E52" s="152"/>
      <c r="F52" s="153"/>
      <c r="G52" s="154"/>
    </row>
  </sheetData>
  <mergeCells count="38">
    <mergeCell ref="B45:E45"/>
    <mergeCell ref="B30:D30"/>
    <mergeCell ref="B31:D31"/>
    <mergeCell ref="B32:D32"/>
    <mergeCell ref="B33:D33"/>
    <mergeCell ref="B34:D34"/>
    <mergeCell ref="B35:D35"/>
    <mergeCell ref="B36:D36"/>
    <mergeCell ref="B37:D37"/>
    <mergeCell ref="A2:G2"/>
    <mergeCell ref="A20:G20"/>
    <mergeCell ref="B22:G22"/>
    <mergeCell ref="A3:F3"/>
    <mergeCell ref="B23:D23"/>
    <mergeCell ref="B11:F11"/>
    <mergeCell ref="B16:F16"/>
    <mergeCell ref="B24:D24"/>
    <mergeCell ref="F23:G23"/>
    <mergeCell ref="F26:G26"/>
    <mergeCell ref="B26:D26"/>
    <mergeCell ref="F25:G25"/>
    <mergeCell ref="B25:D25"/>
    <mergeCell ref="F38:G38"/>
    <mergeCell ref="B38:D38"/>
    <mergeCell ref="B46:E46"/>
    <mergeCell ref="B51:E51"/>
    <mergeCell ref="F27:G27"/>
    <mergeCell ref="F28:G28"/>
    <mergeCell ref="F37:G37"/>
    <mergeCell ref="F32:G32"/>
    <mergeCell ref="F33:G33"/>
    <mergeCell ref="F34:G34"/>
    <mergeCell ref="F35:G35"/>
    <mergeCell ref="F36:G36"/>
    <mergeCell ref="B27:D27"/>
    <mergeCell ref="B28:D28"/>
    <mergeCell ref="B29:D29"/>
    <mergeCell ref="B44:E44"/>
  </mergeCells>
  <pageMargins left="0.78740157480314965" right="0" top="0.59055118110236227" bottom="0"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ОСББ Яскравий-2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Iurii</cp:lastModifiedBy>
  <cp:lastPrinted>2017-03-07T23:46:48Z</cp:lastPrinted>
  <dcterms:created xsi:type="dcterms:W3CDTF">2017-01-31T11:40:26Z</dcterms:created>
  <dcterms:modified xsi:type="dcterms:W3CDTF">2017-03-07T23:47:48Z</dcterms:modified>
</cp:coreProperties>
</file>